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linda\Documents\Brantingham P C Accounts\"/>
    </mc:Choice>
  </mc:AlternateContent>
  <xr:revisionPtr revIDLastSave="0" documentId="13_ncr:1_{848C020B-10E2-4B05-8367-DEEBCD8495F6}" xr6:coauthVersionLast="34" xr6:coauthVersionMax="34" xr10:uidLastSave="{00000000-0000-0000-0000-000000000000}"/>
  <bookViews>
    <workbookView xWindow="0" yWindow="0" windowWidth="20490" windowHeight="7755" activeTab="1" xr2:uid="{00000000-000D-0000-FFFF-FFFF00000000}"/>
  </bookViews>
  <sheets>
    <sheet name="Year ended 31.03.18" sheetId="1" r:id="rId1"/>
    <sheet name="Bank Rec" sheetId="2" r:id="rId2"/>
    <sheet name="Sheet2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P44" i="1" s="1"/>
  <c r="J29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5" i="3"/>
  <c r="I29" i="3"/>
  <c r="H29" i="3"/>
  <c r="G29" i="3"/>
  <c r="F29" i="3"/>
  <c r="E29" i="3"/>
  <c r="F29" i="2"/>
  <c r="F17" i="2"/>
  <c r="F12" i="2"/>
  <c r="F20" i="2" l="1"/>
  <c r="I49" i="1" l="1"/>
  <c r="I44" i="1"/>
  <c r="K44" i="1"/>
  <c r="J44" i="1"/>
  <c r="D44" i="1" l="1"/>
  <c r="D47" i="1" l="1"/>
  <c r="D48" i="1"/>
  <c r="D49" i="1" l="1"/>
  <c r="I52" i="1" s="1"/>
</calcChain>
</file>

<file path=xl/sharedStrings.xml><?xml version="1.0" encoding="utf-8"?>
<sst xmlns="http://schemas.openxmlformats.org/spreadsheetml/2006/main" count="187" uniqueCount="117">
  <si>
    <t>BRANTINGHAM PARISH COUNCIL</t>
  </si>
  <si>
    <t>RECEIPTS</t>
  </si>
  <si>
    <t>DATE</t>
  </si>
  <si>
    <t>FROM</t>
  </si>
  <si>
    <t>PARTICULARS</t>
  </si>
  <si>
    <t>AMOUNT</t>
  </si>
  <si>
    <t>PAYMENTS</t>
  </si>
  <si>
    <t>CHQ NO</t>
  </si>
  <si>
    <t>TO WHOM PAID</t>
  </si>
  <si>
    <t xml:space="preserve">TOTAL </t>
  </si>
  <si>
    <t>VAT</t>
  </si>
  <si>
    <t>Npower</t>
  </si>
  <si>
    <t>ERYC</t>
  </si>
  <si>
    <t>Receipts</t>
  </si>
  <si>
    <t>Payments</t>
  </si>
  <si>
    <t>Total</t>
  </si>
  <si>
    <t>Parish Precept</t>
  </si>
  <si>
    <t>Aon Insurance</t>
  </si>
  <si>
    <t>Barclays - 10537306</t>
  </si>
  <si>
    <t>Barclays - 90289752</t>
  </si>
  <si>
    <t>Unpresented Chq</t>
  </si>
  <si>
    <t>Balance C/f</t>
  </si>
  <si>
    <t>Brantingham Parish Council - Bank Reconciliation</t>
  </si>
  <si>
    <t>Prepared by Linda Soulsby Clerk to Brantingham Parish Council</t>
  </si>
  <si>
    <t>Community Account 10537306</t>
  </si>
  <si>
    <t>Business Saver Account 90289752</t>
  </si>
  <si>
    <t>Petty Cash - No cash held</t>
  </si>
  <si>
    <t>Un-banked cash</t>
  </si>
  <si>
    <t>Cash Book</t>
  </si>
  <si>
    <t>Receipts in the year</t>
  </si>
  <si>
    <t>Payments in the Year</t>
  </si>
  <si>
    <t>Balance per bank statements as at 31 March 2017</t>
  </si>
  <si>
    <t>LINE 1</t>
  </si>
  <si>
    <t>Balance b/f</t>
  </si>
  <si>
    <t>LINE 2</t>
  </si>
  <si>
    <t>Annual Precept</t>
  </si>
  <si>
    <t>LINE 3</t>
  </si>
  <si>
    <t>LINE 4</t>
  </si>
  <si>
    <t>Staff Costs</t>
  </si>
  <si>
    <t>LINE 5</t>
  </si>
  <si>
    <t>Loan int/cap</t>
  </si>
  <si>
    <t>LINE 6</t>
  </si>
  <si>
    <t xml:space="preserve">Grass cutting services </t>
  </si>
  <si>
    <t>Npower - Consumption used</t>
  </si>
  <si>
    <t>Footways Maintenance - Increased to Level 1 Service for level 2</t>
  </si>
  <si>
    <t>Commercial Waste</t>
  </si>
  <si>
    <t xml:space="preserve">Audit Fees </t>
  </si>
  <si>
    <t xml:space="preserve">Membership Fees </t>
  </si>
  <si>
    <t xml:space="preserve">Insurance </t>
  </si>
  <si>
    <t>Village BBQ - No expenses claimed</t>
  </si>
  <si>
    <t xml:space="preserve">Web site </t>
  </si>
  <si>
    <t>Pay Roll Services</t>
  </si>
  <si>
    <t>Cheque Written Back</t>
  </si>
  <si>
    <t>LINE 7</t>
  </si>
  <si>
    <t>Balance c/fd</t>
  </si>
  <si>
    <t>16.766.83</t>
  </si>
  <si>
    <t>LINE 8</t>
  </si>
  <si>
    <t>Total Cash</t>
  </si>
  <si>
    <t>LINE 9</t>
  </si>
  <si>
    <t>Fixed assets</t>
  </si>
  <si>
    <t xml:space="preserve">LINE 10 </t>
  </si>
  <si>
    <t>Trust Fund</t>
  </si>
  <si>
    <t>VARIANCE SHEET FOR YEAR ENDED 31 MARCH 2017</t>
  </si>
  <si>
    <t>Net Salary £924.96 PAYE 231.20</t>
  </si>
  <si>
    <t xml:space="preserve">Grants /Donations </t>
  </si>
  <si>
    <r>
      <t xml:space="preserve">decrease of </t>
    </r>
    <r>
      <rPr>
        <b/>
        <sz val="11"/>
        <color theme="1"/>
        <rFont val="Calibri"/>
        <family val="2"/>
        <scheme val="minor"/>
      </rPr>
      <t>£5146.58</t>
    </r>
    <r>
      <rPr>
        <sz val="11"/>
        <color theme="1"/>
        <rFont val="Calibri"/>
        <family val="2"/>
        <scheme val="minor"/>
      </rPr>
      <t xml:space="preserve"> </t>
    </r>
  </si>
  <si>
    <t>General Maintenance  - and Defibrillator</t>
  </si>
  <si>
    <t>Equipment and Stationary - office/MacAfee</t>
  </si>
  <si>
    <t>FINANCIAL ACCOUNTS FOR YEAR ENDING 31 MARCH 2018</t>
  </si>
  <si>
    <t>29.04.2017</t>
  </si>
  <si>
    <t>29.09.2017</t>
  </si>
  <si>
    <t>10.04.17</t>
  </si>
  <si>
    <t>Autela</t>
  </si>
  <si>
    <t>Richard Shiilaker</t>
  </si>
  <si>
    <t>ERYC - Commercial Waste</t>
  </si>
  <si>
    <t>15.05.17</t>
  </si>
  <si>
    <t>Richard Shiilaker - Pond Nets</t>
  </si>
  <si>
    <t>26.06.17</t>
  </si>
  <si>
    <t>Georgi Velichov</t>
  </si>
  <si>
    <t>16.10.17</t>
  </si>
  <si>
    <t>Box-it</t>
  </si>
  <si>
    <t>L Soulsby 195.15  £48.60 paye</t>
  </si>
  <si>
    <t>19.07.17</t>
  </si>
  <si>
    <t>31.07.17</t>
  </si>
  <si>
    <t>Information Commisson</t>
  </si>
  <si>
    <t>L Soulsby Telephone Charges</t>
  </si>
  <si>
    <t>RBL Poppy appeal</t>
  </si>
  <si>
    <t>04.09.17</t>
  </si>
  <si>
    <t>L Soulsby - Projector</t>
  </si>
  <si>
    <t>L Soulsby</t>
  </si>
  <si>
    <t>Richard Shillaker pond nets</t>
  </si>
  <si>
    <t>Roger Wodsworth</t>
  </si>
  <si>
    <t>PKF audit</t>
  </si>
  <si>
    <t>Richard Powell Web host</t>
  </si>
  <si>
    <t>04.12.17</t>
  </si>
  <si>
    <t>L soulsby office/Macaff/Cloud</t>
  </si>
  <si>
    <t>Wold Trees</t>
  </si>
  <si>
    <t>Village Hall</t>
  </si>
  <si>
    <t>CPRE</t>
  </si>
  <si>
    <t>26.02.18</t>
  </si>
  <si>
    <t>R Shillerer - Boot Scrapers</t>
  </si>
  <si>
    <t>23.03.18</t>
  </si>
  <si>
    <t>L Soulsby - Jan - March Salary</t>
  </si>
  <si>
    <t>The Conservation Volunteers - Pond Clearance</t>
  </si>
  <si>
    <t>Bal b/f from 31.03.2017</t>
  </si>
  <si>
    <t>r</t>
  </si>
  <si>
    <t>06.02.2018</t>
  </si>
  <si>
    <t xml:space="preserve">ERYC </t>
  </si>
  <si>
    <t>Recycling Credits</t>
  </si>
  <si>
    <t>Int</t>
  </si>
  <si>
    <t>Interest</t>
  </si>
  <si>
    <t>Financial Year ending 31 March 2018</t>
  </si>
  <si>
    <t>Unpresented cheques at 31 March 2018</t>
  </si>
  <si>
    <t>Cheque number 100463</t>
  </si>
  <si>
    <t>Opening Balance 1 April 2017</t>
  </si>
  <si>
    <t>Closing balance per cash book as at 31 March 2018</t>
  </si>
  <si>
    <t>Net balances as at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</si>
</sst>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Fill="1" applyBorder="1"/>
    <xf numFmtId="164" fontId="1" fillId="0" borderId="1" xfId="0" applyNumberFormat="1" applyFont="1" applyBorder="1"/>
    <xf numFmtId="164" fontId="0" fillId="0" borderId="4" xfId="0" applyNumberFormat="1" applyBorder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1" xfId="0" applyNumberFormat="1" applyBorder="1"/>
    <xf numFmtId="0" fontId="0" fillId="0" borderId="0" xfId="0" applyFont="1" applyFill="1" applyBorder="1"/>
    <xf numFmtId="0" fontId="0" fillId="0" borderId="3" xfId="0" applyFont="1" applyFill="1" applyBorder="1"/>
    <xf numFmtId="14" fontId="0" fillId="0" borderId="0" xfId="0" applyNumberFormat="1" applyFont="1"/>
    <xf numFmtId="0" fontId="0" fillId="0" borderId="3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opLeftCell="B27" zoomScaleNormal="100" workbookViewId="0">
      <selection activeCell="N30" sqref="N30"/>
    </sheetView>
  </sheetViews>
  <sheetFormatPr defaultRowHeight="15" x14ac:dyDescent="0.25"/>
  <cols>
    <col min="1" max="1" width="10.85546875" customWidth="1"/>
    <col min="2" max="2" width="8.140625" bestFit="1" customWidth="1"/>
    <col min="3" max="3" width="23.7109375" customWidth="1"/>
    <col min="4" max="4" width="10.140625" bestFit="1" customWidth="1"/>
    <col min="5" max="5" width="4.140625" customWidth="1"/>
    <col min="6" max="6" width="10.140625" customWidth="1"/>
    <col min="8" max="8" width="46.85546875" customWidth="1"/>
    <col min="9" max="9" width="10.5703125" customWidth="1"/>
    <col min="10" max="10" width="12.5703125" customWidth="1"/>
    <col min="12" max="12" width="3.57031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 t="s">
        <v>1</v>
      </c>
      <c r="B5" s="1"/>
      <c r="C5" s="1"/>
      <c r="D5" s="1"/>
      <c r="E5" s="7"/>
      <c r="F5" s="24" t="s">
        <v>6</v>
      </c>
      <c r="G5" s="24"/>
      <c r="H5" s="1"/>
      <c r="I5" s="1"/>
      <c r="J5" s="1"/>
      <c r="K5" s="1"/>
    </row>
    <row r="6" spans="1:15" x14ac:dyDescent="0.25">
      <c r="A6" s="1"/>
      <c r="B6" s="1"/>
      <c r="C6" s="1"/>
      <c r="D6" s="1"/>
      <c r="E6" s="7"/>
      <c r="F6" s="1"/>
      <c r="G6" s="1"/>
      <c r="H6" s="1"/>
      <c r="I6" s="1"/>
      <c r="J6" s="1"/>
      <c r="K6" s="1"/>
    </row>
    <row r="7" spans="1:15" x14ac:dyDescent="0.25">
      <c r="A7" s="1" t="s">
        <v>2</v>
      </c>
      <c r="B7" s="1" t="s">
        <v>3</v>
      </c>
      <c r="C7" s="1" t="s">
        <v>4</v>
      </c>
      <c r="D7" s="1" t="s">
        <v>5</v>
      </c>
      <c r="E7" s="7"/>
      <c r="F7" s="1" t="s">
        <v>2</v>
      </c>
      <c r="G7" s="1" t="s">
        <v>7</v>
      </c>
      <c r="H7" s="1" t="s">
        <v>8</v>
      </c>
      <c r="I7" s="1" t="s">
        <v>9</v>
      </c>
      <c r="J7" s="1" t="s">
        <v>5</v>
      </c>
      <c r="K7" s="1" t="s">
        <v>10</v>
      </c>
    </row>
    <row r="8" spans="1:15" x14ac:dyDescent="0.25">
      <c r="A8" t="s">
        <v>69</v>
      </c>
      <c r="B8" t="s">
        <v>12</v>
      </c>
      <c r="C8" t="s">
        <v>16</v>
      </c>
      <c r="D8" s="2">
        <v>3700</v>
      </c>
      <c r="E8" s="8" t="s">
        <v>105</v>
      </c>
      <c r="F8" s="18" t="s">
        <v>71</v>
      </c>
      <c r="G8" s="3">
        <v>100433</v>
      </c>
      <c r="H8" s="3" t="s">
        <v>72</v>
      </c>
      <c r="I8" s="11">
        <v>21</v>
      </c>
      <c r="J8" s="11">
        <v>17.5</v>
      </c>
      <c r="K8" s="12">
        <v>3.5</v>
      </c>
      <c r="L8" t="s">
        <v>105</v>
      </c>
      <c r="N8" s="12">
        <v>21</v>
      </c>
    </row>
    <row r="9" spans="1:15" x14ac:dyDescent="0.25">
      <c r="A9" s="3" t="s">
        <v>70</v>
      </c>
      <c r="B9" t="s">
        <v>12</v>
      </c>
      <c r="C9" t="s">
        <v>16</v>
      </c>
      <c r="D9" s="2">
        <v>3700</v>
      </c>
      <c r="E9" t="s">
        <v>105</v>
      </c>
      <c r="F9" s="19" t="s">
        <v>71</v>
      </c>
      <c r="G9" s="3">
        <v>100434</v>
      </c>
      <c r="H9" s="3" t="s">
        <v>73</v>
      </c>
      <c r="I9" s="11">
        <v>84.2</v>
      </c>
      <c r="J9" s="2">
        <v>84.2</v>
      </c>
      <c r="K9" s="2">
        <v>0</v>
      </c>
      <c r="L9" t="s">
        <v>105</v>
      </c>
      <c r="M9" s="2"/>
      <c r="N9" s="2">
        <v>84.2</v>
      </c>
      <c r="O9" s="2"/>
    </row>
    <row r="10" spans="1:15" x14ac:dyDescent="0.25">
      <c r="A10" s="3" t="s">
        <v>106</v>
      </c>
      <c r="B10" s="3" t="s">
        <v>107</v>
      </c>
      <c r="C10" s="3" t="s">
        <v>108</v>
      </c>
      <c r="D10" s="2">
        <v>392</v>
      </c>
      <c r="E10" s="8" t="s">
        <v>105</v>
      </c>
      <c r="F10" s="19" t="s">
        <v>71</v>
      </c>
      <c r="G10" s="3">
        <v>100435</v>
      </c>
      <c r="H10" s="3" t="s">
        <v>74</v>
      </c>
      <c r="I10" s="11">
        <v>191.23</v>
      </c>
      <c r="J10" s="2">
        <v>191.23</v>
      </c>
      <c r="K10" s="2">
        <v>0</v>
      </c>
      <c r="L10" t="s">
        <v>105</v>
      </c>
      <c r="M10" s="2"/>
      <c r="N10" s="2">
        <v>191.23</v>
      </c>
    </row>
    <row r="11" spans="1:15" x14ac:dyDescent="0.25">
      <c r="B11" s="3" t="s">
        <v>109</v>
      </c>
      <c r="C11" s="3" t="s">
        <v>110</v>
      </c>
      <c r="D11" s="2">
        <v>0.04</v>
      </c>
      <c r="E11" s="8" t="s">
        <v>105</v>
      </c>
      <c r="F11" s="19" t="s">
        <v>75</v>
      </c>
      <c r="G11" s="3">
        <v>100436</v>
      </c>
      <c r="H11" s="3" t="s">
        <v>76</v>
      </c>
      <c r="I11" s="11">
        <v>12.95</v>
      </c>
      <c r="J11" s="2">
        <v>12.95</v>
      </c>
      <c r="K11" s="2">
        <v>0</v>
      </c>
      <c r="L11" t="s">
        <v>105</v>
      </c>
      <c r="M11" s="2"/>
      <c r="N11" s="2">
        <v>12.95</v>
      </c>
    </row>
    <row r="12" spans="1:15" x14ac:dyDescent="0.25">
      <c r="A12" s="3"/>
      <c r="D12" s="2"/>
      <c r="E12" s="8"/>
      <c r="F12" s="19" t="s">
        <v>75</v>
      </c>
      <c r="G12" s="3">
        <v>100437</v>
      </c>
      <c r="H12" s="3" t="s">
        <v>17</v>
      </c>
      <c r="I12" s="11">
        <v>481.31</v>
      </c>
      <c r="J12" s="2">
        <v>481.31</v>
      </c>
      <c r="K12" s="2">
        <v>0</v>
      </c>
      <c r="L12" t="s">
        <v>105</v>
      </c>
      <c r="M12" s="2"/>
      <c r="N12" s="2">
        <v>481.31</v>
      </c>
    </row>
    <row r="13" spans="1:15" x14ac:dyDescent="0.25">
      <c r="F13" s="19" t="s">
        <v>77</v>
      </c>
      <c r="G13" s="3">
        <v>100438</v>
      </c>
      <c r="H13" s="3" t="s">
        <v>78</v>
      </c>
      <c r="I13" s="11">
        <v>68.75</v>
      </c>
      <c r="J13" s="2">
        <v>68.75</v>
      </c>
      <c r="K13" s="2">
        <v>0</v>
      </c>
      <c r="L13" t="s">
        <v>105</v>
      </c>
      <c r="M13" s="2"/>
      <c r="N13" s="2">
        <v>68.75</v>
      </c>
    </row>
    <row r="14" spans="1:15" x14ac:dyDescent="0.25">
      <c r="D14" s="2"/>
      <c r="E14" s="8"/>
      <c r="F14" s="19" t="s">
        <v>77</v>
      </c>
      <c r="G14" s="3">
        <v>100439</v>
      </c>
      <c r="H14" s="3" t="s">
        <v>80</v>
      </c>
      <c r="I14" s="11">
        <v>45.6</v>
      </c>
      <c r="J14" s="2">
        <v>38</v>
      </c>
      <c r="K14" s="2">
        <v>7.6</v>
      </c>
      <c r="L14" t="s">
        <v>105</v>
      </c>
      <c r="M14" s="2"/>
      <c r="N14" s="2">
        <v>45.6</v>
      </c>
    </row>
    <row r="15" spans="1:15" x14ac:dyDescent="0.25">
      <c r="D15" s="2"/>
      <c r="E15" s="8"/>
      <c r="F15" s="19" t="s">
        <v>77</v>
      </c>
      <c r="G15" s="3">
        <v>100440</v>
      </c>
      <c r="H15" s="3" t="s">
        <v>81</v>
      </c>
      <c r="I15" s="11">
        <v>243.75</v>
      </c>
      <c r="J15" s="2">
        <v>243.75</v>
      </c>
      <c r="K15" s="2">
        <v>0</v>
      </c>
      <c r="L15" t="s">
        <v>105</v>
      </c>
      <c r="M15" s="2"/>
      <c r="O15">
        <v>243.75</v>
      </c>
    </row>
    <row r="16" spans="1:15" x14ac:dyDescent="0.25">
      <c r="D16" s="2"/>
      <c r="E16" s="8"/>
      <c r="F16" s="19" t="s">
        <v>77</v>
      </c>
      <c r="G16" s="3">
        <v>100441</v>
      </c>
      <c r="H16" s="3" t="s">
        <v>72</v>
      </c>
      <c r="I16" s="11">
        <v>22.5</v>
      </c>
      <c r="J16" s="2">
        <v>18.75</v>
      </c>
      <c r="K16" s="2">
        <v>3.75</v>
      </c>
      <c r="L16" t="s">
        <v>105</v>
      </c>
      <c r="M16" s="2"/>
      <c r="N16" s="2">
        <v>22.5</v>
      </c>
    </row>
    <row r="17" spans="4:15" x14ac:dyDescent="0.25">
      <c r="D17" s="2"/>
      <c r="E17" s="8"/>
      <c r="F17" s="19" t="s">
        <v>82</v>
      </c>
      <c r="G17" s="3">
        <v>100442</v>
      </c>
      <c r="H17" s="3" t="s">
        <v>11</v>
      </c>
      <c r="I17" s="11">
        <v>857.43</v>
      </c>
      <c r="J17" s="2">
        <v>714.53</v>
      </c>
      <c r="K17" s="2">
        <v>142.9</v>
      </c>
      <c r="L17" t="s">
        <v>105</v>
      </c>
      <c r="M17" s="2"/>
      <c r="N17" s="2">
        <v>857.43</v>
      </c>
    </row>
    <row r="18" spans="4:15" x14ac:dyDescent="0.25">
      <c r="D18" s="2"/>
      <c r="E18" s="8"/>
      <c r="F18" s="19" t="s">
        <v>83</v>
      </c>
      <c r="G18" s="3">
        <v>100443</v>
      </c>
      <c r="H18" s="3" t="s">
        <v>78</v>
      </c>
      <c r="I18" s="11">
        <v>275</v>
      </c>
      <c r="J18" s="2">
        <v>275</v>
      </c>
      <c r="K18" s="2">
        <v>0</v>
      </c>
      <c r="L18" t="s">
        <v>105</v>
      </c>
      <c r="M18" s="2"/>
      <c r="N18" s="2">
        <v>275</v>
      </c>
    </row>
    <row r="19" spans="4:15" x14ac:dyDescent="0.25">
      <c r="D19" s="2"/>
      <c r="E19" s="8"/>
      <c r="F19" s="20" t="s">
        <v>83</v>
      </c>
      <c r="G19" s="3">
        <v>100444</v>
      </c>
      <c r="H19" s="3" t="s">
        <v>84</v>
      </c>
      <c r="I19" s="11">
        <v>35</v>
      </c>
      <c r="J19" s="2">
        <v>35</v>
      </c>
      <c r="K19" s="2">
        <v>0</v>
      </c>
      <c r="L19" t="s">
        <v>105</v>
      </c>
      <c r="M19" s="2"/>
      <c r="N19" s="2">
        <v>35</v>
      </c>
    </row>
    <row r="20" spans="4:15" x14ac:dyDescent="0.25">
      <c r="E20" s="9"/>
      <c r="F20" s="21" t="s">
        <v>83</v>
      </c>
      <c r="G20" s="3">
        <v>100445</v>
      </c>
      <c r="H20" s="3" t="s">
        <v>85</v>
      </c>
      <c r="I20" s="11">
        <v>14.87</v>
      </c>
      <c r="J20" s="2">
        <v>14.87</v>
      </c>
      <c r="K20" s="2">
        <v>0</v>
      </c>
      <c r="L20" t="s">
        <v>105</v>
      </c>
      <c r="M20" s="2"/>
      <c r="N20" s="2">
        <v>14.87</v>
      </c>
    </row>
    <row r="21" spans="4:15" x14ac:dyDescent="0.25">
      <c r="E21" s="9"/>
      <c r="F21" s="21" t="s">
        <v>87</v>
      </c>
      <c r="G21" s="3">
        <v>100446</v>
      </c>
      <c r="H21" s="3" t="s">
        <v>86</v>
      </c>
      <c r="I21" s="11">
        <v>22</v>
      </c>
      <c r="J21" s="2">
        <v>22</v>
      </c>
      <c r="K21" s="2">
        <v>0</v>
      </c>
      <c r="L21" t="s">
        <v>105</v>
      </c>
      <c r="M21" s="2"/>
      <c r="N21" s="2">
        <v>22</v>
      </c>
    </row>
    <row r="22" spans="4:15" x14ac:dyDescent="0.25">
      <c r="E22" s="9"/>
      <c r="F22" s="21" t="s">
        <v>87</v>
      </c>
      <c r="G22" s="3">
        <v>100447</v>
      </c>
      <c r="H22" s="3" t="s">
        <v>88</v>
      </c>
      <c r="I22" s="11">
        <v>49.96</v>
      </c>
      <c r="J22" s="2">
        <v>49.96</v>
      </c>
      <c r="K22" s="2">
        <v>0</v>
      </c>
      <c r="L22" t="s">
        <v>105</v>
      </c>
      <c r="M22" s="2"/>
      <c r="N22" s="2">
        <v>49.96</v>
      </c>
    </row>
    <row r="23" spans="4:15" x14ac:dyDescent="0.25">
      <c r="E23" s="9"/>
      <c r="F23" s="21" t="s">
        <v>87</v>
      </c>
      <c r="G23" s="3">
        <v>100448</v>
      </c>
      <c r="H23" s="3" t="s">
        <v>89</v>
      </c>
      <c r="I23" s="11">
        <v>243.75</v>
      </c>
      <c r="J23" s="2">
        <v>243.75</v>
      </c>
      <c r="K23" s="2">
        <v>0</v>
      </c>
      <c r="L23" t="s">
        <v>105</v>
      </c>
      <c r="M23" s="2"/>
      <c r="O23">
        <v>243.75</v>
      </c>
    </row>
    <row r="24" spans="4:15" x14ac:dyDescent="0.25">
      <c r="E24" s="9"/>
      <c r="F24" s="21" t="s">
        <v>79</v>
      </c>
      <c r="G24" s="3">
        <v>100449</v>
      </c>
      <c r="H24" s="3" t="s">
        <v>78</v>
      </c>
      <c r="I24" s="11">
        <v>82.5</v>
      </c>
      <c r="J24" s="2">
        <v>82.5</v>
      </c>
      <c r="K24" s="2">
        <v>0</v>
      </c>
      <c r="L24" t="s">
        <v>105</v>
      </c>
      <c r="M24" s="2"/>
      <c r="N24" s="2">
        <v>82.5</v>
      </c>
    </row>
    <row r="25" spans="4:15" x14ac:dyDescent="0.25">
      <c r="E25" s="9"/>
      <c r="F25" s="21" t="s">
        <v>79</v>
      </c>
      <c r="G25" s="3">
        <v>100450</v>
      </c>
      <c r="H25" s="3" t="s">
        <v>72</v>
      </c>
      <c r="I25" s="11">
        <v>24</v>
      </c>
      <c r="J25" s="2">
        <v>20</v>
      </c>
      <c r="K25" s="2">
        <v>4</v>
      </c>
      <c r="L25" t="s">
        <v>105</v>
      </c>
      <c r="M25" s="2"/>
      <c r="N25" s="2">
        <v>24</v>
      </c>
    </row>
    <row r="26" spans="4:15" x14ac:dyDescent="0.25">
      <c r="E26" s="9"/>
      <c r="F26" s="21" t="s">
        <v>79</v>
      </c>
      <c r="G26" s="3">
        <v>100451</v>
      </c>
      <c r="H26" s="3" t="s">
        <v>90</v>
      </c>
      <c r="I26" s="11">
        <v>6.99</v>
      </c>
      <c r="J26" s="2">
        <v>6.99</v>
      </c>
      <c r="K26" s="2">
        <v>0</v>
      </c>
      <c r="L26" t="s">
        <v>105</v>
      </c>
      <c r="M26" s="2"/>
      <c r="N26" s="2">
        <v>6.99</v>
      </c>
    </row>
    <row r="27" spans="4:15" x14ac:dyDescent="0.25">
      <c r="E27" s="9"/>
      <c r="F27" s="21" t="s">
        <v>79</v>
      </c>
      <c r="G27" s="3">
        <v>100452</v>
      </c>
      <c r="H27" s="3" t="s">
        <v>91</v>
      </c>
      <c r="I27" s="11">
        <v>438</v>
      </c>
      <c r="J27" s="2">
        <v>365</v>
      </c>
      <c r="K27" s="2">
        <v>73</v>
      </c>
      <c r="L27" t="s">
        <v>105</v>
      </c>
      <c r="M27" s="2"/>
      <c r="N27" s="2">
        <v>438</v>
      </c>
      <c r="O27" s="2"/>
    </row>
    <row r="28" spans="4:15" x14ac:dyDescent="0.25">
      <c r="E28" s="9"/>
      <c r="F28" s="19" t="s">
        <v>79</v>
      </c>
      <c r="G28" s="3">
        <v>100453</v>
      </c>
      <c r="H28" s="3" t="s">
        <v>92</v>
      </c>
      <c r="I28" s="11">
        <v>36</v>
      </c>
      <c r="J28" s="2">
        <v>30</v>
      </c>
      <c r="K28" s="2">
        <v>6</v>
      </c>
      <c r="L28" t="s">
        <v>105</v>
      </c>
      <c r="M28" s="2"/>
      <c r="N28" s="2">
        <v>36</v>
      </c>
    </row>
    <row r="29" spans="4:15" x14ac:dyDescent="0.25">
      <c r="E29" s="9"/>
      <c r="F29" s="19" t="s">
        <v>79</v>
      </c>
      <c r="G29" s="3">
        <v>100454</v>
      </c>
      <c r="H29" s="3" t="s">
        <v>93</v>
      </c>
      <c r="I29" s="11">
        <v>206.64</v>
      </c>
      <c r="J29" s="2">
        <v>206.64</v>
      </c>
      <c r="K29" s="2">
        <v>0</v>
      </c>
      <c r="L29" t="s">
        <v>105</v>
      </c>
      <c r="M29" s="2"/>
      <c r="N29" s="2">
        <v>206.64</v>
      </c>
    </row>
    <row r="30" spans="4:15" x14ac:dyDescent="0.25">
      <c r="E30" s="9"/>
      <c r="F30" s="19" t="s">
        <v>94</v>
      </c>
      <c r="G30" s="3">
        <v>100455</v>
      </c>
      <c r="H30" s="3" t="s">
        <v>78</v>
      </c>
      <c r="I30" s="11">
        <v>82</v>
      </c>
      <c r="J30" s="2">
        <v>82</v>
      </c>
      <c r="K30" s="2">
        <v>0</v>
      </c>
      <c r="L30" t="s">
        <v>105</v>
      </c>
      <c r="N30" s="2">
        <v>82</v>
      </c>
    </row>
    <row r="31" spans="4:15" x14ac:dyDescent="0.25">
      <c r="E31" s="9"/>
      <c r="F31" s="19" t="s">
        <v>94</v>
      </c>
      <c r="G31" s="3">
        <v>100456</v>
      </c>
      <c r="H31" s="3" t="s">
        <v>95</v>
      </c>
      <c r="I31" s="11">
        <v>179.98</v>
      </c>
      <c r="J31" s="2">
        <v>179.98</v>
      </c>
      <c r="K31" s="2">
        <v>0</v>
      </c>
      <c r="L31" t="s">
        <v>105</v>
      </c>
      <c r="N31" s="2">
        <v>179.98</v>
      </c>
    </row>
    <row r="32" spans="4:15" x14ac:dyDescent="0.25">
      <c r="E32" s="9"/>
      <c r="F32" s="19" t="s">
        <v>94</v>
      </c>
      <c r="G32" s="3">
        <v>100467</v>
      </c>
      <c r="H32" s="3" t="s">
        <v>96</v>
      </c>
      <c r="I32" s="11">
        <v>660</v>
      </c>
      <c r="J32" s="2">
        <v>550</v>
      </c>
      <c r="K32" s="2">
        <v>110</v>
      </c>
      <c r="L32" t="s">
        <v>105</v>
      </c>
      <c r="N32" s="2">
        <v>660</v>
      </c>
    </row>
    <row r="33" spans="3:16" x14ac:dyDescent="0.25">
      <c r="E33" s="9"/>
      <c r="F33" s="19" t="s">
        <v>94</v>
      </c>
      <c r="G33" s="3">
        <v>100458</v>
      </c>
      <c r="H33" s="3" t="s">
        <v>97</v>
      </c>
      <c r="I33" s="11">
        <v>300</v>
      </c>
      <c r="J33" s="2">
        <v>300</v>
      </c>
      <c r="K33" s="2">
        <v>0</v>
      </c>
      <c r="L33" t="s">
        <v>105</v>
      </c>
      <c r="N33" s="2">
        <v>300</v>
      </c>
    </row>
    <row r="34" spans="3:16" x14ac:dyDescent="0.25">
      <c r="E34" s="9"/>
      <c r="F34" s="19" t="s">
        <v>94</v>
      </c>
      <c r="G34" s="3">
        <v>100459</v>
      </c>
      <c r="H34" s="3" t="s">
        <v>98</v>
      </c>
      <c r="I34" s="11">
        <v>36</v>
      </c>
      <c r="J34" s="2">
        <v>36</v>
      </c>
      <c r="K34" s="2">
        <v>0</v>
      </c>
      <c r="L34" t="s">
        <v>105</v>
      </c>
      <c r="N34" s="2">
        <v>36</v>
      </c>
    </row>
    <row r="35" spans="3:16" x14ac:dyDescent="0.25">
      <c r="E35" s="9"/>
      <c r="F35" s="19" t="s">
        <v>94</v>
      </c>
      <c r="G35" s="3">
        <v>100460</v>
      </c>
      <c r="H35" s="3" t="s">
        <v>89</v>
      </c>
      <c r="I35" s="11">
        <v>243.75</v>
      </c>
      <c r="J35" s="2">
        <v>243.75</v>
      </c>
      <c r="K35" s="2">
        <v>0</v>
      </c>
      <c r="L35" t="s">
        <v>105</v>
      </c>
      <c r="O35">
        <v>243.75</v>
      </c>
    </row>
    <row r="36" spans="3:16" x14ac:dyDescent="0.25">
      <c r="E36" s="9"/>
      <c r="F36" s="19" t="s">
        <v>94</v>
      </c>
      <c r="G36" s="3">
        <v>100461</v>
      </c>
      <c r="H36" s="3" t="s">
        <v>72</v>
      </c>
      <c r="I36" s="11">
        <v>24</v>
      </c>
      <c r="J36" s="2">
        <v>20</v>
      </c>
      <c r="K36" s="2">
        <v>4</v>
      </c>
      <c r="L36" t="s">
        <v>105</v>
      </c>
      <c r="N36" s="2">
        <v>24</v>
      </c>
    </row>
    <row r="37" spans="3:16" x14ac:dyDescent="0.25">
      <c r="E37" s="9"/>
      <c r="F37" s="19" t="s">
        <v>99</v>
      </c>
      <c r="G37" s="3">
        <v>100462</v>
      </c>
      <c r="H37" s="3" t="s">
        <v>100</v>
      </c>
      <c r="I37" s="11">
        <v>189.46</v>
      </c>
      <c r="J37" s="2">
        <v>189.46</v>
      </c>
      <c r="K37" s="2">
        <v>0</v>
      </c>
      <c r="L37" t="s">
        <v>105</v>
      </c>
      <c r="N37" s="2">
        <v>189.46</v>
      </c>
    </row>
    <row r="38" spans="3:16" x14ac:dyDescent="0.25">
      <c r="E38" s="9"/>
      <c r="F38" s="19" t="s">
        <v>99</v>
      </c>
      <c r="G38" s="3">
        <v>100463</v>
      </c>
      <c r="H38" s="3" t="s">
        <v>103</v>
      </c>
      <c r="I38" s="11">
        <v>480</v>
      </c>
      <c r="J38" s="2">
        <v>400</v>
      </c>
      <c r="K38" s="2">
        <v>80</v>
      </c>
      <c r="N38" s="2">
        <v>480</v>
      </c>
    </row>
    <row r="39" spans="3:16" x14ac:dyDescent="0.25">
      <c r="E39" s="9"/>
      <c r="F39" s="19" t="s">
        <v>101</v>
      </c>
      <c r="G39" s="3">
        <v>100465</v>
      </c>
      <c r="H39" s="3" t="s">
        <v>102</v>
      </c>
      <c r="I39" s="11">
        <v>243.75</v>
      </c>
      <c r="J39" s="2">
        <v>243.75</v>
      </c>
      <c r="K39" s="2">
        <v>0</v>
      </c>
      <c r="L39" t="s">
        <v>105</v>
      </c>
      <c r="O39">
        <v>243.75</v>
      </c>
    </row>
    <row r="40" spans="3:16" x14ac:dyDescent="0.25">
      <c r="E40" s="9"/>
      <c r="F40" s="19"/>
      <c r="G40" s="3"/>
      <c r="H40" s="3"/>
      <c r="I40" s="11"/>
      <c r="J40" s="2"/>
      <c r="K40" s="2"/>
    </row>
    <row r="41" spans="3:16" x14ac:dyDescent="0.25">
      <c r="E41" s="9"/>
      <c r="F41" s="19"/>
      <c r="G41" s="3"/>
      <c r="H41" s="3"/>
      <c r="I41" s="11"/>
      <c r="J41" s="2"/>
      <c r="K41" s="2"/>
    </row>
    <row r="42" spans="3:16" x14ac:dyDescent="0.25">
      <c r="E42" s="9"/>
      <c r="F42" s="19"/>
      <c r="G42" s="3"/>
      <c r="H42" s="3"/>
      <c r="I42" s="11"/>
      <c r="J42" s="2"/>
      <c r="K42" s="2"/>
    </row>
    <row r="43" spans="3:16" x14ac:dyDescent="0.25">
      <c r="E43" s="9"/>
      <c r="F43" s="19"/>
      <c r="G43" s="3"/>
      <c r="H43" s="3"/>
      <c r="I43" s="11"/>
      <c r="J43" s="2"/>
      <c r="K43" s="2"/>
    </row>
    <row r="44" spans="3:16" ht="15.75" thickBot="1" x14ac:dyDescent="0.3">
      <c r="D44" s="5">
        <f>SUM(D8:D32)</f>
        <v>7792.04</v>
      </c>
      <c r="E44" s="6"/>
      <c r="F44" s="22"/>
      <c r="G44" s="22"/>
      <c r="H44" s="22"/>
      <c r="I44" s="23">
        <f>SUM(I8:I43)</f>
        <v>5902.37</v>
      </c>
      <c r="J44" s="5">
        <f>SUM(J8:J43)</f>
        <v>5467.62</v>
      </c>
      <c r="K44" s="5">
        <f>SUM(K8:K43)</f>
        <v>434.75</v>
      </c>
      <c r="L44" s="5"/>
      <c r="M44" s="2"/>
      <c r="N44">
        <f>SUM(N7:N43)</f>
        <v>4927.37</v>
      </c>
      <c r="O44">
        <f>SUM(O7:O43)</f>
        <v>975</v>
      </c>
      <c r="P44">
        <f>SUM(N44:O44)</f>
        <v>5902.37</v>
      </c>
    </row>
    <row r="45" spans="3:16" ht="15.75" thickTop="1" x14ac:dyDescent="0.25">
      <c r="D45" s="2"/>
      <c r="F45" s="3"/>
      <c r="G45" s="3"/>
      <c r="H45" s="3"/>
      <c r="I45" s="3"/>
    </row>
    <row r="46" spans="3:16" x14ac:dyDescent="0.25">
      <c r="C46" t="s">
        <v>104</v>
      </c>
      <c r="D46" s="2">
        <v>22017.31</v>
      </c>
      <c r="F46" s="3"/>
      <c r="G46" s="3"/>
      <c r="H46" s="3" t="s">
        <v>18</v>
      </c>
      <c r="I46" s="11">
        <v>59.06</v>
      </c>
    </row>
    <row r="47" spans="3:16" x14ac:dyDescent="0.25">
      <c r="C47" t="s">
        <v>13</v>
      </c>
      <c r="D47" s="2">
        <f>D44</f>
        <v>7792.04</v>
      </c>
      <c r="H47" t="s">
        <v>19</v>
      </c>
      <c r="I47" s="2">
        <v>24327.919999999998</v>
      </c>
      <c r="J47" s="2"/>
    </row>
    <row r="48" spans="3:16" x14ac:dyDescent="0.25">
      <c r="C48" t="s">
        <v>14</v>
      </c>
      <c r="D48" s="2">
        <f>I44</f>
        <v>5902.37</v>
      </c>
      <c r="H48" t="s">
        <v>20</v>
      </c>
      <c r="I48" s="11">
        <v>480</v>
      </c>
    </row>
    <row r="49" spans="3:10" ht="15.75" thickBot="1" x14ac:dyDescent="0.3">
      <c r="C49" t="s">
        <v>15</v>
      </c>
      <c r="D49" s="13">
        <f>D46+D47-D48</f>
        <v>23906.980000000003</v>
      </c>
      <c r="H49" t="s">
        <v>21</v>
      </c>
      <c r="I49" s="13">
        <f>I46+I47-I48</f>
        <v>23906.98</v>
      </c>
      <c r="J49" s="2"/>
    </row>
    <row r="50" spans="3:10" ht="15.75" thickTop="1" x14ac:dyDescent="0.25"/>
    <row r="51" spans="3:10" x14ac:dyDescent="0.25">
      <c r="I51" s="2"/>
    </row>
    <row r="52" spans="3:10" x14ac:dyDescent="0.25">
      <c r="I52" s="2">
        <f>I49-D49</f>
        <v>0</v>
      </c>
      <c r="J52" s="2"/>
    </row>
    <row r="56" spans="3:10" x14ac:dyDescent="0.25">
      <c r="J56" s="2"/>
    </row>
    <row r="57" spans="3:10" x14ac:dyDescent="0.25">
      <c r="C57" s="2"/>
      <c r="D57" s="2"/>
    </row>
    <row r="58" spans="3:10" x14ac:dyDescent="0.25">
      <c r="D58" s="2"/>
    </row>
    <row r="59" spans="3:10" x14ac:dyDescent="0.25">
      <c r="C59" s="2"/>
    </row>
    <row r="62" spans="3:10" x14ac:dyDescent="0.25">
      <c r="D62" s="2"/>
    </row>
  </sheetData>
  <mergeCells count="1">
    <mergeCell ref="F5:G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abSelected="1" topLeftCell="A2" workbookViewId="0">
      <selection activeCell="A21" sqref="A21"/>
    </sheetView>
  </sheetViews>
  <sheetFormatPr defaultRowHeight="15" x14ac:dyDescent="0.25"/>
  <cols>
    <col min="4" max="4" width="18" customWidth="1"/>
    <col min="5" max="5" width="14.7109375" customWidth="1"/>
    <col min="6" max="6" width="13.5703125" customWidth="1"/>
  </cols>
  <sheetData>
    <row r="1" spans="1:6" x14ac:dyDescent="0.25">
      <c r="A1" s="24" t="s">
        <v>22</v>
      </c>
      <c r="B1" s="24"/>
      <c r="C1" s="24"/>
      <c r="D1" s="24"/>
    </row>
    <row r="3" spans="1:6" x14ac:dyDescent="0.25">
      <c r="A3" t="s">
        <v>111</v>
      </c>
    </row>
    <row r="5" spans="1:6" x14ac:dyDescent="0.25">
      <c r="A5" t="s">
        <v>23</v>
      </c>
    </row>
    <row r="7" spans="1:6" x14ac:dyDescent="0.25">
      <c r="A7" t="s">
        <v>31</v>
      </c>
    </row>
    <row r="9" spans="1:6" x14ac:dyDescent="0.25">
      <c r="A9" t="s">
        <v>24</v>
      </c>
      <c r="E9" s="2">
        <v>24327.919999999998</v>
      </c>
      <c r="F9" s="2"/>
    </row>
    <row r="10" spans="1:6" x14ac:dyDescent="0.25">
      <c r="A10" t="s">
        <v>25</v>
      </c>
      <c r="E10" s="14">
        <v>59.06</v>
      </c>
      <c r="F10" s="2"/>
    </row>
    <row r="11" spans="1:6" x14ac:dyDescent="0.25">
      <c r="E11" s="2"/>
      <c r="F11" s="2"/>
    </row>
    <row r="12" spans="1:6" x14ac:dyDescent="0.25">
      <c r="A12" s="25" t="s">
        <v>26</v>
      </c>
      <c r="B12" s="25"/>
      <c r="C12" s="25"/>
      <c r="D12" s="25"/>
      <c r="E12" s="2">
        <v>0</v>
      </c>
      <c r="F12" s="2">
        <f>E9+E10+E12</f>
        <v>24386.98</v>
      </c>
    </row>
    <row r="13" spans="1:6" x14ac:dyDescent="0.25">
      <c r="E13" s="2"/>
      <c r="F13" s="2"/>
    </row>
    <row r="14" spans="1:6" x14ac:dyDescent="0.25">
      <c r="E14" s="2"/>
      <c r="F14" s="2"/>
    </row>
    <row r="15" spans="1:6" x14ac:dyDescent="0.25">
      <c r="A15" s="25" t="s">
        <v>112</v>
      </c>
      <c r="B15" s="25"/>
      <c r="C15" s="25"/>
      <c r="D15" s="25"/>
      <c r="E15" s="2"/>
      <c r="F15" s="2"/>
    </row>
    <row r="16" spans="1:6" x14ac:dyDescent="0.25">
      <c r="A16" s="25" t="s">
        <v>113</v>
      </c>
      <c r="B16" s="25"/>
      <c r="C16" s="25"/>
      <c r="D16" s="25"/>
      <c r="E16" s="14">
        <v>-480</v>
      </c>
      <c r="F16" s="2"/>
    </row>
    <row r="17" spans="1:6" x14ac:dyDescent="0.25">
      <c r="A17" s="15"/>
      <c r="B17" s="15"/>
      <c r="C17" s="15"/>
      <c r="D17" s="15"/>
      <c r="E17" s="2"/>
      <c r="F17" s="2">
        <f>E16</f>
        <v>-480</v>
      </c>
    </row>
    <row r="18" spans="1:6" x14ac:dyDescent="0.25">
      <c r="A18" s="25" t="s">
        <v>27</v>
      </c>
      <c r="B18" s="25"/>
      <c r="C18" s="25"/>
      <c r="D18" s="25"/>
      <c r="E18" s="14">
        <v>0</v>
      </c>
      <c r="F18" s="14"/>
    </row>
    <row r="19" spans="1:6" x14ac:dyDescent="0.25">
      <c r="A19" s="15"/>
      <c r="B19" s="15"/>
      <c r="C19" s="15"/>
      <c r="D19" s="15"/>
      <c r="E19" s="2"/>
      <c r="F19" s="2"/>
    </row>
    <row r="20" spans="1:6" x14ac:dyDescent="0.25">
      <c r="A20" s="25" t="s">
        <v>116</v>
      </c>
      <c r="B20" s="25"/>
      <c r="C20" s="25"/>
      <c r="D20" s="25"/>
      <c r="E20" s="2"/>
      <c r="F20" s="4">
        <f>SUM(F12:F19)</f>
        <v>23906.98</v>
      </c>
    </row>
    <row r="21" spans="1:6" x14ac:dyDescent="0.25">
      <c r="A21" s="15"/>
      <c r="B21" s="15"/>
      <c r="C21" s="15"/>
      <c r="D21" s="15"/>
      <c r="E21" s="2"/>
      <c r="F21" s="2"/>
    </row>
    <row r="22" spans="1:6" x14ac:dyDescent="0.25">
      <c r="A22" s="15"/>
      <c r="B22" s="15"/>
      <c r="C22" s="15"/>
      <c r="D22" s="15"/>
      <c r="E22" s="2"/>
      <c r="F22" s="2"/>
    </row>
    <row r="23" spans="1:6" x14ac:dyDescent="0.25">
      <c r="A23" s="10" t="s">
        <v>28</v>
      </c>
      <c r="B23" s="15"/>
      <c r="C23" s="15"/>
      <c r="D23" s="15"/>
      <c r="E23" s="2"/>
      <c r="F23" s="2"/>
    </row>
    <row r="24" spans="1:6" x14ac:dyDescent="0.25">
      <c r="A24" s="15"/>
      <c r="B24" s="15"/>
      <c r="C24" s="15"/>
      <c r="D24" s="15"/>
      <c r="E24" s="2"/>
      <c r="F24" s="2"/>
    </row>
    <row r="25" spans="1:6" x14ac:dyDescent="0.25">
      <c r="A25" s="25" t="s">
        <v>114</v>
      </c>
      <c r="B25" s="25"/>
      <c r="C25" s="25"/>
      <c r="D25" s="25"/>
      <c r="E25" s="2"/>
      <c r="F25" s="2">
        <v>22017.31</v>
      </c>
    </row>
    <row r="26" spans="1:6" x14ac:dyDescent="0.25">
      <c r="A26" s="25" t="s">
        <v>29</v>
      </c>
      <c r="B26" s="25"/>
      <c r="C26" s="25"/>
      <c r="D26" s="25"/>
      <c r="E26" s="2"/>
      <c r="F26" s="2">
        <v>7792.04</v>
      </c>
    </row>
    <row r="27" spans="1:6" x14ac:dyDescent="0.25">
      <c r="A27" s="25" t="s">
        <v>30</v>
      </c>
      <c r="B27" s="25"/>
      <c r="C27" s="25"/>
      <c r="D27" s="25"/>
      <c r="E27" s="2"/>
      <c r="F27" s="2">
        <v>5902.37</v>
      </c>
    </row>
    <row r="28" spans="1:6" x14ac:dyDescent="0.25">
      <c r="A28" s="15"/>
      <c r="B28" s="15"/>
      <c r="C28" s="15"/>
      <c r="D28" s="15"/>
      <c r="E28" s="2"/>
      <c r="F28" s="2"/>
    </row>
    <row r="29" spans="1:6" ht="15.75" thickBot="1" x14ac:dyDescent="0.3">
      <c r="A29" s="25" t="s">
        <v>115</v>
      </c>
      <c r="B29" s="25"/>
      <c r="C29" s="25"/>
      <c r="D29" s="25"/>
      <c r="E29" s="2"/>
      <c r="F29" s="13">
        <f>F25+F26-F27</f>
        <v>23906.980000000003</v>
      </c>
    </row>
    <row r="30" spans="1:6" ht="15.75" thickTop="1" x14ac:dyDescent="0.25"/>
  </sheetData>
  <mergeCells count="10">
    <mergeCell ref="A25:D25"/>
    <mergeCell ref="A26:D26"/>
    <mergeCell ref="A27:D27"/>
    <mergeCell ref="A29:D29"/>
    <mergeCell ref="A1:D1"/>
    <mergeCell ref="A12:D12"/>
    <mergeCell ref="A15:D15"/>
    <mergeCell ref="A16:D16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zoomScaleNormal="100" workbookViewId="0">
      <selection activeCell="D17" sqref="D17"/>
    </sheetView>
  </sheetViews>
  <sheetFormatPr defaultRowHeight="15" x14ac:dyDescent="0.25"/>
  <cols>
    <col min="2" max="2" width="11.7109375" customWidth="1"/>
    <col min="3" max="3" width="10.28515625" customWidth="1"/>
    <col min="4" max="4" width="47.5703125" customWidth="1"/>
    <col min="5" max="9" width="10.140625" bestFit="1" customWidth="1"/>
  </cols>
  <sheetData>
    <row r="1" spans="1:11" x14ac:dyDescent="0.25">
      <c r="A1" s="1" t="s">
        <v>0</v>
      </c>
      <c r="B1" s="1"/>
      <c r="C1" s="1"/>
    </row>
    <row r="2" spans="1:11" x14ac:dyDescent="0.25">
      <c r="A2" t="s">
        <v>62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</row>
    <row r="4" spans="1:11" x14ac:dyDescent="0.25">
      <c r="A4" t="s">
        <v>32</v>
      </c>
      <c r="B4" t="s">
        <v>33</v>
      </c>
      <c r="E4" s="2">
        <v>15164.54</v>
      </c>
      <c r="F4" s="2">
        <v>16766.830000000002</v>
      </c>
      <c r="G4" s="2">
        <v>16322.32</v>
      </c>
      <c r="H4" s="2">
        <v>24061.98</v>
      </c>
      <c r="I4" s="2">
        <v>20268.669999999998</v>
      </c>
    </row>
    <row r="5" spans="1:11" x14ac:dyDescent="0.25">
      <c r="E5" s="2"/>
      <c r="F5" s="2"/>
      <c r="G5" s="2"/>
      <c r="H5" s="2"/>
      <c r="I5" s="2"/>
    </row>
    <row r="6" spans="1:11" x14ac:dyDescent="0.25">
      <c r="A6" t="s">
        <v>34</v>
      </c>
      <c r="B6" t="s">
        <v>35</v>
      </c>
      <c r="E6" s="2">
        <v>6300</v>
      </c>
      <c r="F6" s="2">
        <v>7224.52</v>
      </c>
      <c r="G6" s="2">
        <v>7200</v>
      </c>
      <c r="H6" s="2">
        <v>7400</v>
      </c>
      <c r="I6" s="2">
        <v>7400</v>
      </c>
      <c r="K6" s="16"/>
    </row>
    <row r="7" spans="1:11" x14ac:dyDescent="0.25">
      <c r="E7" s="2"/>
      <c r="F7" s="2"/>
      <c r="G7" s="2"/>
      <c r="H7" s="2"/>
      <c r="I7" s="2"/>
    </row>
    <row r="8" spans="1:11" x14ac:dyDescent="0.25">
      <c r="A8" t="s">
        <v>36</v>
      </c>
      <c r="B8" t="s">
        <v>13</v>
      </c>
      <c r="E8" s="2">
        <v>1232.3399999999999</v>
      </c>
      <c r="F8" s="2">
        <v>10344.379999999999</v>
      </c>
      <c r="G8" s="2">
        <v>3781.19</v>
      </c>
      <c r="H8" s="2">
        <v>701.2</v>
      </c>
      <c r="I8" s="2">
        <v>1272.3800000000001</v>
      </c>
      <c r="K8" s="16"/>
    </row>
    <row r="9" spans="1:11" x14ac:dyDescent="0.25">
      <c r="E9" s="2"/>
      <c r="F9" s="2"/>
      <c r="G9" s="2"/>
      <c r="H9" s="2"/>
      <c r="I9" s="2"/>
      <c r="K9" s="16"/>
    </row>
    <row r="10" spans="1:11" x14ac:dyDescent="0.25">
      <c r="A10" t="s">
        <v>37</v>
      </c>
      <c r="B10" t="s">
        <v>38</v>
      </c>
      <c r="C10" t="s">
        <v>63</v>
      </c>
      <c r="E10" s="2">
        <v>0</v>
      </c>
      <c r="F10" s="2">
        <v>0</v>
      </c>
      <c r="G10" s="2">
        <v>0</v>
      </c>
      <c r="H10" s="2">
        <v>980.35</v>
      </c>
      <c r="I10" s="2">
        <v>1156.1600000000001</v>
      </c>
      <c r="K10" s="2"/>
    </row>
    <row r="11" spans="1:11" x14ac:dyDescent="0.25">
      <c r="E11" s="2"/>
      <c r="F11" s="2"/>
      <c r="G11" s="2"/>
      <c r="H11" s="2"/>
      <c r="I11" s="2"/>
    </row>
    <row r="12" spans="1:11" x14ac:dyDescent="0.25">
      <c r="A12" t="s">
        <v>39</v>
      </c>
      <c r="B12" t="s">
        <v>40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11" x14ac:dyDescent="0.25">
      <c r="E13" s="2"/>
      <c r="F13" s="2"/>
      <c r="G13" s="2"/>
      <c r="H13" s="2"/>
      <c r="I13" s="2"/>
    </row>
    <row r="14" spans="1:11" x14ac:dyDescent="0.25">
      <c r="A14" t="s">
        <v>41</v>
      </c>
      <c r="B14" t="s">
        <v>14</v>
      </c>
      <c r="C14" t="s">
        <v>65</v>
      </c>
      <c r="E14" s="2"/>
      <c r="F14" s="2"/>
      <c r="G14" s="2"/>
      <c r="H14" s="2"/>
      <c r="I14" s="2"/>
    </row>
    <row r="15" spans="1:11" x14ac:dyDescent="0.25">
      <c r="C15" t="s">
        <v>42</v>
      </c>
      <c r="E15" s="2">
        <v>760</v>
      </c>
      <c r="F15" s="2">
        <v>710</v>
      </c>
      <c r="G15" s="2">
        <v>880</v>
      </c>
      <c r="H15" s="2">
        <v>754</v>
      </c>
      <c r="I15" s="2">
        <v>854.25</v>
      </c>
      <c r="J15" s="16">
        <f>I15-H15</f>
        <v>100.25</v>
      </c>
    </row>
    <row r="16" spans="1:11" x14ac:dyDescent="0.25">
      <c r="C16" t="s">
        <v>43</v>
      </c>
      <c r="E16" s="2">
        <v>685.93</v>
      </c>
      <c r="F16" s="2">
        <v>682.59</v>
      </c>
      <c r="G16" s="2">
        <v>684.31</v>
      </c>
      <c r="H16" s="2">
        <v>862.96</v>
      </c>
      <c r="I16" s="2">
        <v>861.76</v>
      </c>
      <c r="J16" s="16">
        <f t="shared" ref="J16:J28" si="0">I16-H16</f>
        <v>-1.2000000000000455</v>
      </c>
    </row>
    <row r="17" spans="1:12" x14ac:dyDescent="0.25">
      <c r="C17" t="s">
        <v>44</v>
      </c>
      <c r="E17" s="2">
        <v>350.8</v>
      </c>
      <c r="F17" s="2">
        <v>357.82</v>
      </c>
      <c r="G17" s="2">
        <v>357.82</v>
      </c>
      <c r="H17" s="2">
        <v>1145.08</v>
      </c>
      <c r="I17" s="2">
        <v>1167.97</v>
      </c>
      <c r="J17" s="16">
        <f t="shared" si="0"/>
        <v>22.8900000000001</v>
      </c>
      <c r="L17" s="16"/>
    </row>
    <row r="18" spans="1:12" x14ac:dyDescent="0.25">
      <c r="C18" t="s">
        <v>66</v>
      </c>
      <c r="E18" s="2">
        <v>3272.34</v>
      </c>
      <c r="F18" s="2">
        <v>15047.86</v>
      </c>
      <c r="G18" s="2">
        <v>287.13</v>
      </c>
      <c r="H18" s="2">
        <v>6022.16</v>
      </c>
      <c r="I18" s="2">
        <v>1937.33</v>
      </c>
      <c r="J18" s="16">
        <f t="shared" si="0"/>
        <v>-4084.83</v>
      </c>
    </row>
    <row r="19" spans="1:12" x14ac:dyDescent="0.25">
      <c r="C19" t="s">
        <v>45</v>
      </c>
      <c r="E19" s="2">
        <v>139.75</v>
      </c>
      <c r="F19" s="2">
        <v>139.75</v>
      </c>
      <c r="G19" s="2">
        <v>139.75</v>
      </c>
      <c r="H19" s="2">
        <v>141.18</v>
      </c>
      <c r="I19" s="2">
        <v>191.23</v>
      </c>
      <c r="J19" s="16">
        <f t="shared" si="0"/>
        <v>50.049999999999983</v>
      </c>
      <c r="L19" s="16"/>
    </row>
    <row r="20" spans="1:12" x14ac:dyDescent="0.25">
      <c r="C20" t="s">
        <v>46</v>
      </c>
      <c r="E20" s="2">
        <v>174</v>
      </c>
      <c r="F20" s="2">
        <v>72</v>
      </c>
      <c r="G20" s="2">
        <v>156</v>
      </c>
      <c r="H20" s="2">
        <v>156</v>
      </c>
      <c r="I20" s="2">
        <v>156</v>
      </c>
      <c r="J20" s="16">
        <f t="shared" si="0"/>
        <v>0</v>
      </c>
      <c r="L20" s="16"/>
    </row>
    <row r="21" spans="1:12" x14ac:dyDescent="0.25">
      <c r="C21" t="s">
        <v>64</v>
      </c>
      <c r="E21" s="2">
        <v>0</v>
      </c>
      <c r="F21" s="2">
        <v>475</v>
      </c>
      <c r="G21" s="2">
        <v>245</v>
      </c>
      <c r="H21" s="2">
        <v>750</v>
      </c>
      <c r="I21" s="2">
        <v>357</v>
      </c>
      <c r="J21" s="16">
        <f t="shared" si="0"/>
        <v>-393</v>
      </c>
      <c r="L21" s="16"/>
    </row>
    <row r="22" spans="1:12" x14ac:dyDescent="0.25">
      <c r="C22" t="s">
        <v>47</v>
      </c>
      <c r="E22" s="2">
        <v>29</v>
      </c>
      <c r="F22" s="2">
        <v>29</v>
      </c>
      <c r="G22" s="2">
        <v>36</v>
      </c>
      <c r="H22" s="2">
        <v>36</v>
      </c>
      <c r="I22" s="2">
        <v>71</v>
      </c>
      <c r="J22" s="16">
        <f t="shared" si="0"/>
        <v>35</v>
      </c>
      <c r="L22" s="16"/>
    </row>
    <row r="23" spans="1:12" x14ac:dyDescent="0.25">
      <c r="C23" t="s">
        <v>48</v>
      </c>
      <c r="E23" s="2">
        <v>478.52</v>
      </c>
      <c r="F23" s="2">
        <v>452.68</v>
      </c>
      <c r="G23" s="2">
        <v>455.52</v>
      </c>
      <c r="H23" s="2">
        <v>455.52</v>
      </c>
      <c r="I23" s="2">
        <v>470.57</v>
      </c>
      <c r="J23" s="16">
        <f t="shared" si="0"/>
        <v>15.050000000000011</v>
      </c>
      <c r="L23" s="16"/>
    </row>
    <row r="24" spans="1:12" x14ac:dyDescent="0.25">
      <c r="C24" t="s">
        <v>49</v>
      </c>
      <c r="E24" s="2">
        <v>83.71</v>
      </c>
      <c r="F24" s="2">
        <v>46.71</v>
      </c>
      <c r="G24" s="2">
        <v>0</v>
      </c>
      <c r="H24" s="2">
        <v>0</v>
      </c>
      <c r="I24" s="2">
        <v>0</v>
      </c>
      <c r="J24" s="16">
        <f t="shared" si="0"/>
        <v>0</v>
      </c>
      <c r="L24" s="16"/>
    </row>
    <row r="25" spans="1:12" x14ac:dyDescent="0.25">
      <c r="C25" t="s">
        <v>67</v>
      </c>
      <c r="E25" s="2"/>
      <c r="F25" s="2"/>
      <c r="G25" s="2"/>
      <c r="H25" s="2">
        <v>378.98</v>
      </c>
      <c r="I25" s="2">
        <v>119.98</v>
      </c>
      <c r="J25" s="16">
        <f t="shared" si="0"/>
        <v>-259</v>
      </c>
      <c r="L25" s="16"/>
    </row>
    <row r="26" spans="1:12" x14ac:dyDescent="0.25">
      <c r="C26" t="s">
        <v>50</v>
      </c>
      <c r="E26" s="2"/>
      <c r="F26" s="2"/>
      <c r="G26" s="2"/>
      <c r="H26" s="2">
        <v>146.88</v>
      </c>
      <c r="I26" s="2">
        <v>0</v>
      </c>
      <c r="J26" s="16">
        <f t="shared" si="0"/>
        <v>-146.88</v>
      </c>
    </row>
    <row r="27" spans="1:12" x14ac:dyDescent="0.25">
      <c r="C27" t="s">
        <v>51</v>
      </c>
      <c r="E27" s="2"/>
      <c r="F27" s="2"/>
      <c r="G27" s="2"/>
      <c r="H27" s="2">
        <v>65.400000000000006</v>
      </c>
      <c r="I27" s="2">
        <v>80.489999999999995</v>
      </c>
      <c r="J27" s="16">
        <f t="shared" si="0"/>
        <v>15.089999999999989</v>
      </c>
    </row>
    <row r="28" spans="1:12" x14ac:dyDescent="0.25">
      <c r="C28" t="s">
        <v>52</v>
      </c>
      <c r="E28" s="2">
        <v>-44</v>
      </c>
      <c r="F28" s="2">
        <v>0</v>
      </c>
      <c r="G28" s="2">
        <v>0</v>
      </c>
      <c r="H28" s="2">
        <v>0</v>
      </c>
      <c r="I28" s="2">
        <v>-500</v>
      </c>
      <c r="J28" s="16">
        <f t="shared" si="0"/>
        <v>-500</v>
      </c>
    </row>
    <row r="29" spans="1:12" ht="15.75" thickBot="1" x14ac:dyDescent="0.3">
      <c r="E29" s="5">
        <f t="shared" ref="E29:J29" si="1">SUM(E15:E28)</f>
        <v>5930.05</v>
      </c>
      <c r="F29" s="5">
        <f t="shared" si="1"/>
        <v>18013.41</v>
      </c>
      <c r="G29" s="5">
        <f t="shared" si="1"/>
        <v>3241.5299999999997</v>
      </c>
      <c r="H29" s="5">
        <f t="shared" si="1"/>
        <v>10914.16</v>
      </c>
      <c r="I29" s="13">
        <f t="shared" si="1"/>
        <v>5767.5799999999981</v>
      </c>
      <c r="J29" s="17">
        <f t="shared" si="1"/>
        <v>-5146.58</v>
      </c>
      <c r="L29" s="16"/>
    </row>
    <row r="30" spans="1:12" ht="15.75" thickTop="1" x14ac:dyDescent="0.25">
      <c r="E30" s="2"/>
      <c r="F30" s="2"/>
      <c r="G30" s="2"/>
      <c r="H30" s="2"/>
      <c r="I30" s="2"/>
    </row>
    <row r="31" spans="1:12" x14ac:dyDescent="0.25">
      <c r="A31" t="s">
        <v>53</v>
      </c>
      <c r="B31" t="s">
        <v>54</v>
      </c>
      <c r="E31" s="2" t="s">
        <v>55</v>
      </c>
      <c r="F31" s="2">
        <v>16322.32</v>
      </c>
      <c r="G31" s="2">
        <v>24061.98</v>
      </c>
      <c r="H31" s="2">
        <v>20268.669999999998</v>
      </c>
      <c r="I31" s="2">
        <v>22017.31</v>
      </c>
      <c r="L31" s="16"/>
    </row>
    <row r="32" spans="1:12" x14ac:dyDescent="0.25">
      <c r="E32" s="2"/>
      <c r="F32" s="2"/>
      <c r="G32" s="2"/>
      <c r="H32" s="2"/>
      <c r="I32" s="2"/>
    </row>
    <row r="33" spans="1:9" x14ac:dyDescent="0.25">
      <c r="A33" t="s">
        <v>56</v>
      </c>
      <c r="B33" t="s">
        <v>57</v>
      </c>
      <c r="E33" s="2">
        <v>16766.830000000002</v>
      </c>
      <c r="F33" s="2">
        <v>16322.32</v>
      </c>
      <c r="G33" s="2">
        <v>24061.98</v>
      </c>
      <c r="H33" s="2">
        <v>20268.669999999998</v>
      </c>
      <c r="I33" s="2">
        <v>22017.31</v>
      </c>
    </row>
    <row r="34" spans="1:9" x14ac:dyDescent="0.25">
      <c r="E34" s="2"/>
      <c r="F34" s="2"/>
      <c r="G34" s="2"/>
      <c r="H34" s="2"/>
      <c r="I34" s="2"/>
    </row>
    <row r="35" spans="1:9" x14ac:dyDescent="0.25">
      <c r="A35" t="s">
        <v>58</v>
      </c>
      <c r="B35" t="s">
        <v>59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5"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5">
      <c r="A37" t="s">
        <v>60</v>
      </c>
      <c r="B37" t="s">
        <v>61</v>
      </c>
      <c r="E37" s="2"/>
      <c r="F37" s="2"/>
      <c r="G37" s="2"/>
      <c r="H37" s="2"/>
      <c r="I37" s="2"/>
    </row>
    <row r="38" spans="1:9" x14ac:dyDescent="0.25">
      <c r="E38" s="2"/>
      <c r="F38" s="2"/>
      <c r="G38" s="2"/>
      <c r="H38" s="2"/>
      <c r="I38" s="2"/>
    </row>
    <row r="39" spans="1:9" x14ac:dyDescent="0.25">
      <c r="E39" s="16"/>
      <c r="F39" s="16"/>
      <c r="G39" s="16"/>
    </row>
    <row r="40" spans="1:9" x14ac:dyDescent="0.25">
      <c r="E40" s="16"/>
      <c r="F40" s="16"/>
      <c r="G40" s="16"/>
    </row>
    <row r="41" spans="1:9" x14ac:dyDescent="0.25">
      <c r="E41" s="16"/>
      <c r="F41" s="16"/>
      <c r="G41" s="16"/>
    </row>
    <row r="42" spans="1:9" x14ac:dyDescent="0.25">
      <c r="E42" s="16"/>
      <c r="F42" s="16"/>
      <c r="G42" s="16"/>
    </row>
    <row r="43" spans="1:9" x14ac:dyDescent="0.25">
      <c r="E43" s="16"/>
      <c r="F43" s="16"/>
      <c r="G43" s="16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ended 31.03.18</vt:lpstr>
      <vt:lpstr>Bank Rec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Soulsby</dc:creator>
  <cp:lastModifiedBy>Linda Soulsby</cp:lastModifiedBy>
  <cp:lastPrinted>2018-07-25T06:45:23Z</cp:lastPrinted>
  <dcterms:created xsi:type="dcterms:W3CDTF">2014-11-30T10:37:20Z</dcterms:created>
  <dcterms:modified xsi:type="dcterms:W3CDTF">2018-07-25T06:52:54Z</dcterms:modified>
</cp:coreProperties>
</file>